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70" windowHeight="10185" activeTab="0"/>
  </bookViews>
  <sheets>
    <sheet name="Main" sheetId="1" r:id="rId1"/>
  </sheets>
  <definedNames/>
  <calcPr fullCalcOnLoad="1"/>
</workbook>
</file>

<file path=xl/sharedStrings.xml><?xml version="1.0" encoding="utf-8"?>
<sst xmlns="http://schemas.openxmlformats.org/spreadsheetml/2006/main" count="52" uniqueCount="41">
  <si>
    <t>INPUT</t>
  </si>
  <si>
    <t>BLDG HEIGHT</t>
  </si>
  <si>
    <t>FLOOR AREA</t>
  </si>
  <si>
    <t>SQ. FT.</t>
  </si>
  <si>
    <t>FT.</t>
  </si>
  <si>
    <t>DATE</t>
  </si>
  <si>
    <t>PROJECT</t>
  </si>
  <si>
    <t>by</t>
  </si>
  <si>
    <t>BUILDING</t>
  </si>
  <si>
    <t>PRODUCT VOLUME</t>
  </si>
  <si>
    <t xml:space="preserve">(assumed warehouse volume occupied by product) </t>
  </si>
  <si>
    <t>VENTILATION</t>
  </si>
  <si>
    <t>AIR CHANGES</t>
  </si>
  <si>
    <t>PER HOUR</t>
  </si>
  <si>
    <t>EXHAUST FANS</t>
  </si>
  <si>
    <t>CALCULATIONS</t>
  </si>
  <si>
    <t>(</t>
  </si>
  <si>
    <t>x</t>
  </si>
  <si>
    <t>)</t>
  </si>
  <si>
    <t>=</t>
  </si>
  <si>
    <t>CFM EXHAUST FAN TOTAL</t>
  </si>
  <si>
    <t>FORKLIFTS</t>
  </si>
  <si>
    <t>MINIMUM (WINTER) VENTILATION REQUIREMENTS</t>
  </si>
  <si>
    <t>CFM MIN VENTILATION REQ'D</t>
  </si>
  <si>
    <t>BASED ON</t>
  </si>
  <si>
    <t>FORKTRUCKS</t>
  </si>
  <si>
    <t>MY PROJECT NAME</t>
  </si>
  <si>
    <t>MY BUILDING NAME</t>
  </si>
  <si>
    <t>SUPPLY FANS</t>
  </si>
  <si>
    <t>CFM SUPPLY FAN TOTAL</t>
  </si>
  <si>
    <t>% POSITIVE</t>
  </si>
  <si>
    <t>Note:  LEED EQ Pre 1 requires ASHRAE 62 rate 0.06 CFM/SF</t>
  </si>
  <si>
    <t>AIR-CHANGES PER HOUR</t>
  </si>
  <si>
    <t>MIN CFM/SQ. FT.</t>
  </si>
  <si>
    <t>(percent positive pressure)</t>
  </si>
  <si>
    <t>(0.05 CFM/SF for IMC &amp; FL; 0.06 CFM/SF for CA &amp; ASHRAE 62)</t>
  </si>
  <si>
    <r>
      <t xml:space="preserve">(number of </t>
    </r>
    <r>
      <rPr>
        <u val="single"/>
        <sz val="10"/>
        <rFont val="Arial"/>
        <family val="2"/>
      </rPr>
      <t>propane</t>
    </r>
    <r>
      <rPr>
        <sz val="10"/>
        <rFont val="Arial"/>
        <family val="0"/>
      </rPr>
      <t xml:space="preserve"> forklifts operating) </t>
    </r>
  </si>
  <si>
    <t>CODE CFM/SF</t>
  </si>
  <si>
    <t>WAREHOUSE VENTILATION CALCULATIONS</t>
  </si>
  <si>
    <t>MY NAME HERE</t>
  </si>
  <si>
    <t>Copyright © Mike Ballew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</si>
</sst>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sz val="14"/>
      <name val="Times New Roman"/>
      <family val="1"/>
    </font>
    <font>
      <b/>
      <sz val="10"/>
      <name val="Arial"/>
      <family val="2"/>
    </font>
    <font>
      <u val="single"/>
      <sz val="10"/>
      <name val="Arial"/>
      <family val="0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sz val="12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12"/>
      <name val="Arial"/>
      <family val="0"/>
    </font>
    <font>
      <b/>
      <sz val="16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6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0" fillId="34" borderId="0" xfId="0" applyFill="1" applyAlignment="1">
      <alignment/>
    </xf>
    <xf numFmtId="0" fontId="3" fillId="34" borderId="0" xfId="0" applyFont="1" applyFill="1" applyAlignment="1">
      <alignment/>
    </xf>
    <xf numFmtId="0" fontId="4" fillId="34" borderId="0" xfId="0" applyFont="1" applyFill="1" applyAlignment="1">
      <alignment/>
    </xf>
    <xf numFmtId="0" fontId="5" fillId="34" borderId="0" xfId="0" applyFont="1" applyFill="1" applyAlignment="1">
      <alignment/>
    </xf>
    <xf numFmtId="0" fontId="0" fillId="34" borderId="10" xfId="0" applyFill="1" applyBorder="1" applyAlignment="1">
      <alignment horizontal="right"/>
    </xf>
    <xf numFmtId="0" fontId="0" fillId="34" borderId="10" xfId="0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34" borderId="0" xfId="0" applyFill="1" applyAlignment="1">
      <alignment horizontal="center"/>
    </xf>
    <xf numFmtId="0" fontId="8" fillId="34" borderId="0" xfId="0" applyFont="1" applyFill="1" applyAlignment="1">
      <alignment horizontal="center"/>
    </xf>
    <xf numFmtId="0" fontId="7" fillId="34" borderId="0" xfId="0" applyFont="1" applyFill="1" applyAlignment="1">
      <alignment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 quotePrefix="1">
      <alignment horizontal="center"/>
    </xf>
    <xf numFmtId="0" fontId="9" fillId="34" borderId="0" xfId="0" applyFont="1" applyFill="1" applyAlignment="1" quotePrefix="1">
      <alignment/>
    </xf>
    <xf numFmtId="0" fontId="11" fillId="34" borderId="0" xfId="0" applyFont="1" applyFill="1" applyAlignment="1">
      <alignment/>
    </xf>
    <xf numFmtId="0" fontId="2" fillId="0" borderId="0" xfId="0" applyFont="1" applyAlignment="1">
      <alignment horizontal="center"/>
    </xf>
    <xf numFmtId="0" fontId="10" fillId="35" borderId="11" xfId="0" applyFont="1" applyFill="1" applyBorder="1" applyAlignment="1" applyProtection="1">
      <alignment/>
      <protection locked="0"/>
    </xf>
    <xf numFmtId="0" fontId="10" fillId="35" borderId="12" xfId="0" applyFont="1" applyFill="1" applyBorder="1" applyAlignment="1" applyProtection="1">
      <alignment/>
      <protection locked="0"/>
    </xf>
    <xf numFmtId="0" fontId="0" fillId="35" borderId="12" xfId="0" applyFill="1" applyBorder="1" applyAlignment="1" applyProtection="1">
      <alignment/>
      <protection locked="0"/>
    </xf>
    <xf numFmtId="0" fontId="0" fillId="35" borderId="13" xfId="0" applyFill="1" applyBorder="1" applyAlignment="1" applyProtection="1">
      <alignment/>
      <protection locked="0"/>
    </xf>
    <xf numFmtId="3" fontId="10" fillId="0" borderId="14" xfId="0" applyNumberFormat="1" applyFont="1" applyFill="1" applyBorder="1" applyAlignment="1" applyProtection="1">
      <alignment horizontal="center"/>
      <protection locked="0"/>
    </xf>
    <xf numFmtId="0" fontId="10" fillId="0" borderId="14" xfId="0" applyFont="1" applyFill="1" applyBorder="1" applyAlignment="1" applyProtection="1">
      <alignment horizontal="center"/>
      <protection locked="0"/>
    </xf>
    <xf numFmtId="9" fontId="10" fillId="0" borderId="14" xfId="0" applyNumberFormat="1" applyFont="1" applyFill="1" applyBorder="1" applyAlignment="1" applyProtection="1">
      <alignment horizontal="center"/>
      <protection locked="0"/>
    </xf>
    <xf numFmtId="1" fontId="10" fillId="0" borderId="14" xfId="0" applyNumberFormat="1" applyFont="1" applyFill="1" applyBorder="1" applyAlignment="1" applyProtection="1">
      <alignment horizontal="center"/>
      <protection locked="0"/>
    </xf>
    <xf numFmtId="0" fontId="10" fillId="35" borderId="14" xfId="0" applyFont="1" applyFill="1" applyBorder="1" applyAlignment="1" applyProtection="1">
      <alignment horizontal="center"/>
      <protection locked="0"/>
    </xf>
    <xf numFmtId="9" fontId="10" fillId="35" borderId="14" xfId="57" applyFont="1" applyFill="1" applyBorder="1" applyAlignment="1" applyProtection="1">
      <alignment horizontal="center"/>
      <protection locked="0"/>
    </xf>
    <xf numFmtId="2" fontId="10" fillId="35" borderId="14" xfId="57" applyNumberFormat="1" applyFont="1" applyFill="1" applyBorder="1" applyAlignment="1" applyProtection="1">
      <alignment horizontal="center"/>
      <protection locked="0"/>
    </xf>
    <xf numFmtId="0" fontId="0" fillId="34" borderId="0" xfId="0" applyFont="1" applyFill="1" applyAlignment="1">
      <alignment/>
    </xf>
    <xf numFmtId="3" fontId="6" fillId="33" borderId="0" xfId="0" applyNumberFormat="1" applyFont="1" applyFill="1" applyAlignment="1">
      <alignment horizontal="center"/>
    </xf>
    <xf numFmtId="3" fontId="0" fillId="34" borderId="10" xfId="0" applyNumberForma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9" fontId="0" fillId="34" borderId="0" xfId="57" applyFont="1" applyFill="1" applyAlignment="1">
      <alignment horizontal="center"/>
    </xf>
    <xf numFmtId="3" fontId="0" fillId="34" borderId="0" xfId="0" applyNumberFormat="1" applyFill="1" applyAlignment="1">
      <alignment horizontal="center"/>
    </xf>
    <xf numFmtId="9" fontId="0" fillId="34" borderId="10" xfId="0" applyNumberFormat="1" applyFill="1" applyBorder="1" applyAlignment="1">
      <alignment horizontal="center"/>
    </xf>
    <xf numFmtId="3" fontId="0" fillId="34" borderId="0" xfId="0" applyNumberFormat="1" applyFill="1" applyAlignment="1">
      <alignment horizontal="right"/>
    </xf>
    <xf numFmtId="164" fontId="10" fillId="35" borderId="11" xfId="0" applyNumberFormat="1" applyFont="1" applyFill="1" applyBorder="1" applyAlignment="1" applyProtection="1">
      <alignment horizontal="left"/>
      <protection locked="0"/>
    </xf>
    <xf numFmtId="164" fontId="10" fillId="35" borderId="12" xfId="0" applyNumberFormat="1" applyFont="1" applyFill="1" applyBorder="1" applyAlignment="1" applyProtection="1">
      <alignment horizontal="left"/>
      <protection locked="0"/>
    </xf>
    <xf numFmtId="164" fontId="10" fillId="35" borderId="13" xfId="0" applyNumberFormat="1" applyFont="1" applyFill="1" applyBorder="1" applyAlignment="1" applyProtection="1">
      <alignment horizontal="left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2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.7109375" style="0" customWidth="1"/>
    <col min="2" max="2" width="18.140625" style="0" customWidth="1"/>
    <col min="3" max="3" width="12.421875" style="0" bestFit="1" customWidth="1"/>
    <col min="4" max="9" width="2.7109375" style="0" customWidth="1"/>
    <col min="10" max="11" width="3.28125" style="0" customWidth="1"/>
    <col min="12" max="13" width="2.7109375" style="0" customWidth="1"/>
    <col min="14" max="14" width="3.140625" style="0" customWidth="1"/>
    <col min="15" max="15" width="2.8515625" style="0" customWidth="1"/>
    <col min="16" max="24" width="2.7109375" style="0" customWidth="1"/>
    <col min="25" max="25" width="2.421875" style="0" customWidth="1"/>
    <col min="26" max="26" width="22.00390625" style="0" hidden="1" customWidth="1"/>
    <col min="27" max="27" width="21.28125" style="0" hidden="1" customWidth="1"/>
    <col min="28" max="28" width="19.28125" style="0" hidden="1" customWidth="1"/>
    <col min="29" max="29" width="10.57421875" style="0" customWidth="1"/>
  </cols>
  <sheetData>
    <row r="1" spans="1:25" ht="12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spans="1:25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25" ht="20.25">
      <c r="A3" s="3"/>
      <c r="B3" s="17" t="s">
        <v>38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1:25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25" ht="12.75">
      <c r="A5" s="3"/>
      <c r="B5" s="3" t="s">
        <v>6</v>
      </c>
      <c r="C5" s="19" t="s">
        <v>26</v>
      </c>
      <c r="D5" s="20"/>
      <c r="E5" s="20"/>
      <c r="F5" s="21"/>
      <c r="G5" s="21"/>
      <c r="H5" s="21"/>
      <c r="I5" s="21"/>
      <c r="J5" s="22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6" spans="1:25" ht="12.75">
      <c r="A6" s="3"/>
      <c r="B6" s="3" t="s">
        <v>8</v>
      </c>
      <c r="C6" s="19" t="s">
        <v>27</v>
      </c>
      <c r="D6" s="20"/>
      <c r="E6" s="20"/>
      <c r="F6" s="21"/>
      <c r="G6" s="21"/>
      <c r="H6" s="21"/>
      <c r="I6" s="21"/>
      <c r="J6" s="22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spans="1:25" ht="12.75">
      <c r="A7" s="3"/>
      <c r="B7" s="3" t="s">
        <v>5</v>
      </c>
      <c r="C7" s="38">
        <f ca="1">NOW()</f>
        <v>42174.44714143519</v>
      </c>
      <c r="D7" s="39"/>
      <c r="E7" s="40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</row>
    <row r="8" spans="1:25" ht="12.75">
      <c r="A8" s="3"/>
      <c r="B8" s="3" t="s">
        <v>7</v>
      </c>
      <c r="C8" s="19" t="s">
        <v>39</v>
      </c>
      <c r="D8" s="20"/>
      <c r="E8" s="20"/>
      <c r="F8" s="21"/>
      <c r="G8" s="21"/>
      <c r="H8" s="21"/>
      <c r="I8" s="21"/>
      <c r="J8" s="22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</row>
    <row r="9" spans="1:25" ht="12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</row>
    <row r="10" spans="1:25" ht="18.75">
      <c r="A10" s="3"/>
      <c r="B10" s="4" t="s">
        <v>0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</row>
    <row r="11" spans="1:25" ht="6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</row>
    <row r="12" spans="1:25" ht="12.75">
      <c r="A12" s="3"/>
      <c r="B12" s="5" t="s">
        <v>8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</row>
    <row r="13" spans="1:25" ht="6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</row>
    <row r="14" spans="1:25" ht="12.75">
      <c r="A14" s="3"/>
      <c r="B14" s="3" t="s">
        <v>2</v>
      </c>
      <c r="C14" s="23">
        <v>500000</v>
      </c>
      <c r="D14" s="3" t="s">
        <v>3</v>
      </c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</row>
    <row r="15" spans="1:25" ht="12.75">
      <c r="A15" s="3"/>
      <c r="B15" s="3" t="s">
        <v>1</v>
      </c>
      <c r="C15" s="24">
        <v>40</v>
      </c>
      <c r="D15" s="3" t="s">
        <v>4</v>
      </c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</row>
    <row r="16" spans="1:25" ht="12.75">
      <c r="A16" s="3"/>
      <c r="B16" s="3" t="s">
        <v>9</v>
      </c>
      <c r="C16" s="25">
        <v>0.5</v>
      </c>
      <c r="D16" s="3" t="s">
        <v>10</v>
      </c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16"/>
      <c r="U16" s="3"/>
      <c r="V16" s="3"/>
      <c r="W16" s="3"/>
      <c r="X16" s="3"/>
      <c r="Y16" s="3"/>
    </row>
    <row r="17" spans="1:25" ht="12.75">
      <c r="A17" s="3"/>
      <c r="B17" s="3" t="s">
        <v>21</v>
      </c>
      <c r="C17" s="26">
        <v>0</v>
      </c>
      <c r="D17" s="3" t="s">
        <v>36</v>
      </c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16"/>
      <c r="U17" s="3"/>
      <c r="V17" s="3"/>
      <c r="W17" s="3"/>
      <c r="X17" s="3"/>
      <c r="Y17" s="3"/>
    </row>
    <row r="18" spans="1:25" ht="6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</row>
    <row r="19" spans="1:25" ht="12.75">
      <c r="A19" s="3"/>
      <c r="B19" s="5" t="s">
        <v>11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</row>
    <row r="20" spans="1:25" ht="6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</row>
    <row r="21" spans="1:25" ht="12.75">
      <c r="A21" s="3"/>
      <c r="B21" s="3" t="s">
        <v>12</v>
      </c>
      <c r="C21" s="27">
        <v>3</v>
      </c>
      <c r="D21" s="3" t="s">
        <v>13</v>
      </c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</row>
    <row r="22" spans="1:25" ht="12.75">
      <c r="A22" s="3"/>
      <c r="B22" s="3" t="s">
        <v>30</v>
      </c>
      <c r="C22" s="28">
        <v>0.05</v>
      </c>
      <c r="D22" s="3" t="s">
        <v>34</v>
      </c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</row>
    <row r="23" spans="1:25" ht="12.75">
      <c r="A23" s="3"/>
      <c r="B23" s="3" t="s">
        <v>37</v>
      </c>
      <c r="C23" s="29">
        <v>0.05</v>
      </c>
      <c r="D23" s="3" t="s">
        <v>35</v>
      </c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</row>
    <row r="24" spans="1:25" ht="12.75">
      <c r="A24" s="3"/>
      <c r="B24" s="3"/>
      <c r="C24" s="3"/>
      <c r="D24" s="3" t="s">
        <v>31</v>
      </c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</row>
    <row r="25" spans="1:25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</row>
    <row r="26" spans="1:25" ht="18.75">
      <c r="A26" s="3"/>
      <c r="B26" s="4" t="s">
        <v>15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</row>
    <row r="27" spans="1:25" ht="6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</row>
    <row r="28" spans="1:25" ht="12.75">
      <c r="A28" s="3"/>
      <c r="B28" s="3"/>
      <c r="C28" s="6" t="s">
        <v>14</v>
      </c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</row>
    <row r="29" spans="1:25" ht="12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</row>
    <row r="30" spans="1:25" ht="12.75">
      <c r="A30" s="3"/>
      <c r="B30" s="3"/>
      <c r="C30" s="3"/>
      <c r="D30" s="7" t="s">
        <v>16</v>
      </c>
      <c r="E30" s="32">
        <f>C14</f>
        <v>500000</v>
      </c>
      <c r="F30" s="32"/>
      <c r="G30" s="32"/>
      <c r="H30" s="32"/>
      <c r="I30" s="8" t="s">
        <v>17</v>
      </c>
      <c r="J30" s="33">
        <f>C15</f>
        <v>40</v>
      </c>
      <c r="K30" s="33"/>
      <c r="L30" s="9" t="s">
        <v>18</v>
      </c>
      <c r="M30" s="8" t="s">
        <v>17</v>
      </c>
      <c r="N30" s="36">
        <f>1-C16</f>
        <v>0.5</v>
      </c>
      <c r="O30" s="36"/>
      <c r="P30" s="8" t="s">
        <v>17</v>
      </c>
      <c r="Q30" s="8">
        <f>C21</f>
        <v>3</v>
      </c>
      <c r="R30" s="10"/>
      <c r="S30" s="3"/>
      <c r="T30" s="3"/>
      <c r="U30" s="3"/>
      <c r="V30" s="3"/>
      <c r="W30" s="3"/>
      <c r="X30" s="3"/>
      <c r="Y30" s="3"/>
    </row>
    <row r="31" spans="1:25" ht="12.75">
      <c r="A31" s="3"/>
      <c r="B31" s="3"/>
      <c r="C31" s="3"/>
      <c r="D31" s="3"/>
      <c r="E31" s="3"/>
      <c r="F31" s="3"/>
      <c r="G31" s="3"/>
      <c r="H31" s="3"/>
      <c r="I31" s="3"/>
      <c r="J31" s="3"/>
      <c r="K31" s="3">
        <v>60</v>
      </c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</row>
    <row r="32" spans="1:25" ht="12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</row>
    <row r="33" spans="1:25" ht="15.75">
      <c r="A33" s="3"/>
      <c r="B33" s="3"/>
      <c r="C33" s="3"/>
      <c r="D33" s="11" t="s">
        <v>19</v>
      </c>
      <c r="E33" s="3"/>
      <c r="F33" s="31">
        <f>MAX(Z46:AB46)</f>
        <v>500000</v>
      </c>
      <c r="G33" s="31"/>
      <c r="H33" s="31"/>
      <c r="I33" s="31"/>
      <c r="J33" s="31"/>
      <c r="K33" s="1" t="s">
        <v>20</v>
      </c>
      <c r="L33" s="1"/>
      <c r="M33" s="1"/>
      <c r="N33" s="1"/>
      <c r="O33" s="1"/>
      <c r="P33" s="1"/>
      <c r="Q33" s="1"/>
      <c r="R33" s="1"/>
      <c r="S33" s="1"/>
      <c r="T33" s="1"/>
      <c r="U33" s="2"/>
      <c r="V33" s="2"/>
      <c r="W33" s="2"/>
      <c r="X33" s="2"/>
      <c r="Y33" s="3"/>
    </row>
    <row r="34" spans="1:25" ht="12.7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</row>
    <row r="35" spans="1:25" ht="12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</row>
    <row r="36" spans="1:25" ht="12.75">
      <c r="A36" s="3"/>
      <c r="B36" s="3"/>
      <c r="C36" s="6" t="s">
        <v>28</v>
      </c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</row>
    <row r="37" spans="1:25" ht="12.7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</row>
    <row r="38" spans="1:25" ht="12.75">
      <c r="A38" s="3"/>
      <c r="B38" s="3"/>
      <c r="C38" s="3"/>
      <c r="D38" s="34">
        <f>1+C22</f>
        <v>1.05</v>
      </c>
      <c r="E38" s="34"/>
      <c r="F38" s="34"/>
      <c r="G38" s="3" t="s">
        <v>17</v>
      </c>
      <c r="H38" s="35">
        <f>F33</f>
        <v>500000</v>
      </c>
      <c r="I38" s="35"/>
      <c r="J38" s="35"/>
      <c r="K38" s="35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</row>
    <row r="39" spans="1:25" ht="12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</row>
    <row r="40" spans="1:28" ht="15.75">
      <c r="A40" s="3"/>
      <c r="B40" s="3"/>
      <c r="C40" s="3"/>
      <c r="D40" s="11" t="s">
        <v>19</v>
      </c>
      <c r="E40" s="3"/>
      <c r="F40" s="31">
        <f>(1+C22)*F33</f>
        <v>525000</v>
      </c>
      <c r="G40" s="31"/>
      <c r="H40" s="31"/>
      <c r="I40" s="31"/>
      <c r="J40" s="31"/>
      <c r="K40" s="1" t="s">
        <v>29</v>
      </c>
      <c r="L40" s="1"/>
      <c r="M40" s="1"/>
      <c r="N40" s="1"/>
      <c r="O40" s="1"/>
      <c r="P40" s="1"/>
      <c r="Q40" s="1"/>
      <c r="R40" s="1"/>
      <c r="S40" s="1"/>
      <c r="T40" s="1"/>
      <c r="U40" s="2"/>
      <c r="V40" s="2"/>
      <c r="W40" s="2"/>
      <c r="X40" s="2"/>
      <c r="Y40" s="12"/>
      <c r="Z40" s="14" t="s">
        <v>11</v>
      </c>
      <c r="AA40" s="14" t="s">
        <v>11</v>
      </c>
      <c r="AB40" s="14" t="s">
        <v>11</v>
      </c>
    </row>
    <row r="41" spans="1:29" ht="12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14" t="s">
        <v>24</v>
      </c>
      <c r="AA41" s="14" t="s">
        <v>24</v>
      </c>
      <c r="AB41" s="14" t="s">
        <v>24</v>
      </c>
      <c r="AC41" s="14"/>
    </row>
    <row r="42" spans="1:29" ht="12.7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18" t="s">
        <v>32</v>
      </c>
      <c r="AA42" s="14" t="s">
        <v>25</v>
      </c>
      <c r="AB42" s="15" t="s">
        <v>33</v>
      </c>
      <c r="AC42" s="14"/>
    </row>
    <row r="43" spans="1:25" ht="12.75">
      <c r="A43" s="3"/>
      <c r="B43" s="3"/>
      <c r="C43" s="6" t="s">
        <v>22</v>
      </c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</row>
    <row r="44" spans="1:25" ht="12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</row>
    <row r="45" spans="1:25" ht="12.75">
      <c r="A45" s="3"/>
      <c r="B45" s="3"/>
      <c r="C45" s="37">
        <f>IF((C14*C23)&gt;(C17*5000),C14,C17)</f>
        <v>500000</v>
      </c>
      <c r="D45" s="37"/>
      <c r="E45" s="3" t="str">
        <f>IF((C14*C23)&gt;(C17*5000),CONCATENATE("SQ. FT.  x  ",C23," CFM/SQ. FT"),"PROPANE FORKLIFTS  x  5,000 CFM EACH")</f>
        <v>SQ. FT.  x  0.05 CFM/SQ. FT</v>
      </c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</row>
    <row r="46" spans="1:28" ht="12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13">
        <f>((C14*C15)*(1-C16)*C21)/60</f>
        <v>500000</v>
      </c>
      <c r="AA46" s="13">
        <f>C17*5000</f>
        <v>0</v>
      </c>
      <c r="AB46" s="13">
        <f>C14*C23</f>
        <v>25000</v>
      </c>
    </row>
    <row r="47" spans="1:25" ht="15.75">
      <c r="A47" s="3"/>
      <c r="B47" s="3"/>
      <c r="C47" s="3"/>
      <c r="D47" s="11" t="s">
        <v>19</v>
      </c>
      <c r="E47" s="3"/>
      <c r="F47" s="31">
        <f>IF((C14*C23)&gt;(C17*5000),C14*C23,C17*5000)</f>
        <v>25000</v>
      </c>
      <c r="G47" s="31"/>
      <c r="H47" s="31"/>
      <c r="I47" s="31"/>
      <c r="J47" s="31"/>
      <c r="K47" s="1" t="s">
        <v>23</v>
      </c>
      <c r="L47" s="1"/>
      <c r="M47" s="1"/>
      <c r="N47" s="1"/>
      <c r="O47" s="1"/>
      <c r="P47" s="1"/>
      <c r="Q47" s="1"/>
      <c r="R47" s="1"/>
      <c r="S47" s="1"/>
      <c r="T47" s="1"/>
      <c r="U47" s="2"/>
      <c r="V47" s="2"/>
      <c r="W47" s="2"/>
      <c r="X47" s="2"/>
      <c r="Y47" s="3"/>
    </row>
    <row r="48" spans="1:25" ht="12.7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</row>
    <row r="49" spans="1:25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</row>
    <row r="50" spans="1:25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</row>
    <row r="51" spans="1:25" ht="12.75">
      <c r="A51" s="3"/>
      <c r="B51" s="30" t="s">
        <v>40</v>
      </c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</row>
    <row r="52" spans="1:25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</row>
  </sheetData>
  <sheetProtection password="C7F0" sheet="1" objects="1" scenarios="1"/>
  <mergeCells count="10">
    <mergeCell ref="N30:O30"/>
    <mergeCell ref="F33:J33"/>
    <mergeCell ref="C45:D45"/>
    <mergeCell ref="C7:E7"/>
    <mergeCell ref="F40:J40"/>
    <mergeCell ref="F47:J47"/>
    <mergeCell ref="E30:H30"/>
    <mergeCell ref="J30:K30"/>
    <mergeCell ref="D38:F38"/>
    <mergeCell ref="H38:K38"/>
  </mergeCells>
  <printOptions/>
  <pageMargins left="0.75" right="0.75" top="1" bottom="1" header="0.5" footer="0.5"/>
  <pageSetup fitToHeight="1" fitToWidth="1" horizontalDpi="600" verticalDpi="600" orientation="portrait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 Ballew</dc:creator>
  <cp:keywords/>
  <dc:description/>
  <cp:lastModifiedBy>bill@suncam.com</cp:lastModifiedBy>
  <cp:lastPrinted>2010-10-06T20:39:00Z</cp:lastPrinted>
  <dcterms:created xsi:type="dcterms:W3CDTF">2004-03-24T13:28:22Z</dcterms:created>
  <dcterms:modified xsi:type="dcterms:W3CDTF">2015-06-19T14:44:21Z</dcterms:modified>
  <cp:category/>
  <cp:version/>
  <cp:contentType/>
  <cp:contentStatus/>
</cp:coreProperties>
</file>