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Personal\SunCam\Collection System CIP Mgnt\"/>
    </mc:Choice>
  </mc:AlternateContent>
  <xr:revisionPtr revIDLastSave="0" documentId="13_ncr:1_{D5AB8278-8EC6-41EC-B337-1E60596CB926}" xr6:coauthVersionLast="47" xr6:coauthVersionMax="47" xr10:uidLastSave="{00000000-0000-0000-0000-000000000000}"/>
  <bookViews>
    <workbookView xWindow="-120" yWindow="-120" windowWidth="20730" windowHeight="11160" xr2:uid="{07C98B80-43D0-48A5-895A-8A30DBA143CE}"/>
  </bookViews>
  <sheets>
    <sheet name="Project Motivation" sheetId="1" r:id="rId1"/>
    <sheet name="CIP Budget Schedule" sheetId="2" r:id="rId2"/>
  </sheets>
  <definedNames>
    <definedName name="_Hlk113723634" localSheetId="0">'Project Motivation'!$B$15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N20" i="2"/>
  <c r="J20" i="2"/>
  <c r="F20" i="2"/>
  <c r="G19" i="2"/>
  <c r="H19" i="2"/>
  <c r="I19" i="2"/>
  <c r="J19" i="2"/>
  <c r="K19" i="2"/>
  <c r="L19" i="2"/>
  <c r="M19" i="2"/>
  <c r="N19" i="2"/>
  <c r="O19" i="2"/>
  <c r="P19" i="2"/>
  <c r="Q19" i="2"/>
  <c r="F19" i="2"/>
  <c r="O18" i="1"/>
  <c r="G18" i="1"/>
  <c r="H18" i="1"/>
  <c r="I18" i="1"/>
  <c r="J18" i="1"/>
  <c r="K18" i="1"/>
  <c r="L18" i="1"/>
  <c r="M18" i="1"/>
  <c r="N18" i="1"/>
  <c r="F18" i="1"/>
  <c r="E18" i="1"/>
</calcChain>
</file>

<file path=xl/sharedStrings.xml><?xml version="1.0" encoding="utf-8"?>
<sst xmlns="http://schemas.openxmlformats.org/spreadsheetml/2006/main" count="161" uniqueCount="63">
  <si>
    <t>Zone</t>
  </si>
  <si>
    <t>Proj. No.</t>
  </si>
  <si>
    <t>Potential Project Name</t>
  </si>
  <si>
    <t>Cost Estimate ($M)</t>
  </si>
  <si>
    <t>New Develop-ment</t>
  </si>
  <si>
    <t>Hydraulics Correction</t>
  </si>
  <si>
    <t>High Risk Ranking</t>
  </si>
  <si>
    <t>I&amp;I Reduction</t>
  </si>
  <si>
    <t>&gt;80% of Useful Life</t>
  </si>
  <si>
    <t>&gt;100% of Useful Life</t>
  </si>
  <si>
    <t>Leak &amp; Break History</t>
  </si>
  <si>
    <t>Qualifies Funding</t>
  </si>
  <si>
    <t>Road Project</t>
  </si>
  <si>
    <t>Other</t>
  </si>
  <si>
    <t>No. of Motivations</t>
  </si>
  <si>
    <t>1a</t>
  </si>
  <si>
    <t>X</t>
  </si>
  <si>
    <t>1b</t>
  </si>
  <si>
    <t>1c</t>
  </si>
  <si>
    <t>City Council Agenda Item</t>
  </si>
  <si>
    <t>2a</t>
  </si>
  <si>
    <t>2b</t>
  </si>
  <si>
    <t>3a</t>
  </si>
  <si>
    <t>Lift Station No. 21 Rehabilitation</t>
  </si>
  <si>
    <t>3b</t>
  </si>
  <si>
    <t>Jupiter Dr. Force Main Replacement</t>
  </si>
  <si>
    <t>4a</t>
  </si>
  <si>
    <t>Regional Pump Station Expansion</t>
  </si>
  <si>
    <t>4b</t>
  </si>
  <si>
    <t>Lift Station No. 12 Rehabilitation</t>
  </si>
  <si>
    <t>4c</t>
  </si>
  <si>
    <t>Riverbank Restoration</t>
  </si>
  <si>
    <t>4d</t>
  </si>
  <si>
    <t>Multi</t>
  </si>
  <si>
    <t>M1</t>
  </si>
  <si>
    <t>M2</t>
  </si>
  <si>
    <t>M3</t>
  </si>
  <si>
    <t>Total</t>
  </si>
  <si>
    <t>-</t>
  </si>
  <si>
    <t>Q1</t>
  </si>
  <si>
    <t>Q2</t>
  </si>
  <si>
    <t>Q3</t>
  </si>
  <si>
    <t>Q4</t>
  </si>
  <si>
    <t>Quarter Total</t>
  </si>
  <si>
    <t>Annual Total</t>
  </si>
  <si>
    <t>Air Relief Valve  Replacements</t>
  </si>
  <si>
    <t>North Shore Dr 
Sewer Lining</t>
  </si>
  <si>
    <t>Peterson Ave 
Road Widening</t>
  </si>
  <si>
    <t>Grande Isles 
New Sewer System</t>
  </si>
  <si>
    <t>Highway 66 
Redundant Interceptor</t>
  </si>
  <si>
    <t>High View Development
New Sewers &amp; Lift Station</t>
  </si>
  <si>
    <t>Cottage River
HDD Crossing</t>
  </si>
  <si>
    <r>
      <t>N. 68</t>
    </r>
    <r>
      <rPr>
        <vertAlign val="superscript"/>
        <sz val="12"/>
        <color rgb="FF000000"/>
        <rFont val="Arial"/>
        <family val="2"/>
      </rPr>
      <t>th</t>
    </r>
    <r>
      <rPr>
        <sz val="12"/>
        <color rgb="FF000000"/>
        <rFont val="Arial"/>
        <family val="2"/>
      </rPr>
      <t xml:space="preserve"> St
Sewer Lining</t>
    </r>
  </si>
  <si>
    <t>Aged Manhole
Lining</t>
  </si>
  <si>
    <t>Aerial Crossing 
Repairs</t>
  </si>
  <si>
    <t>Air Relief Valve  
Replacements</t>
  </si>
  <si>
    <t>Lift Station No. 12 
Rehabilitation</t>
  </si>
  <si>
    <t>Lift Station No. 21 
Rehabilitation</t>
  </si>
  <si>
    <t>Regional Pump Station 
Expansion</t>
  </si>
  <si>
    <r>
      <t>N. 68</t>
    </r>
    <r>
      <rPr>
        <b/>
        <vertAlign val="superscript"/>
        <sz val="12"/>
        <color rgb="FF000000"/>
        <rFont val="Arial"/>
        <family val="2"/>
      </rPr>
      <t>th</t>
    </r>
    <r>
      <rPr>
        <b/>
        <sz val="12"/>
        <color rgb="FF000000"/>
        <rFont val="Arial"/>
        <family val="2"/>
      </rPr>
      <t xml:space="preserve"> St
Sewer Lining</t>
    </r>
  </si>
  <si>
    <t>check math, $0 = ok</t>
  </si>
  <si>
    <t>Table 2: Example Project Motivation Table</t>
  </si>
  <si>
    <r>
      <t xml:space="preserve">Table 3: Example CIP Budget Schedule 
</t>
    </r>
    <r>
      <rPr>
        <sz val="14"/>
        <rFont val="Arial"/>
        <family val="2"/>
      </rPr>
      <t xml:space="preserve">(Phase coloring: </t>
    </r>
    <r>
      <rPr>
        <sz val="14"/>
        <color rgb="FF00B0F0"/>
        <rFont val="Arial"/>
        <family val="2"/>
      </rPr>
      <t>study</t>
    </r>
    <r>
      <rPr>
        <sz val="14"/>
        <color rgb="FF000000"/>
        <rFont val="Arial"/>
        <family val="2"/>
      </rPr>
      <t xml:space="preserve">, </t>
    </r>
    <r>
      <rPr>
        <sz val="14"/>
        <color rgb="FFFF0000"/>
        <rFont val="Arial"/>
        <family val="2"/>
      </rPr>
      <t>design</t>
    </r>
    <r>
      <rPr>
        <sz val="14"/>
        <color rgb="FF000000"/>
        <rFont val="Arial"/>
        <family val="2"/>
      </rPr>
      <t xml:space="preserve">, bid, </t>
    </r>
    <r>
      <rPr>
        <sz val="14"/>
        <color rgb="FF00B050"/>
        <rFont val="Arial"/>
        <family val="2"/>
      </rPr>
      <t>construction</t>
    </r>
    <r>
      <rPr>
        <sz val="14"/>
        <color rgb="FF000000"/>
        <rFont val="Arial"/>
        <family val="2"/>
      </rPr>
      <t>) (All costs in $M)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</si>
</sst>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.0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sz val="12"/>
      <color rgb="FF00B0F0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vertAlign val="superscript"/>
      <sz val="12"/>
      <color rgb="FF000000"/>
      <name val="Arial"/>
      <family val="2"/>
    </font>
    <font>
      <sz val="14"/>
      <color rgb="FF000000"/>
      <name val="Arial"/>
      <family val="2"/>
    </font>
    <font>
      <sz val="14"/>
      <color rgb="FF00B0F0"/>
      <name val="Arial"/>
      <family val="2"/>
    </font>
    <font>
      <sz val="14"/>
      <color rgb="FFFF0000"/>
      <name val="Arial"/>
      <family val="2"/>
    </font>
    <font>
      <sz val="14"/>
      <color rgb="FF00B05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8" fontId="0" fillId="0" borderId="0" xfId="0" applyNumberFormat="1"/>
    <xf numFmtId="165" fontId="0" fillId="0" borderId="0" xfId="0" applyNumberFormat="1"/>
    <xf numFmtId="8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8" fontId="5" fillId="3" borderId="1" xfId="0" applyNumberFormat="1" applyFont="1" applyFill="1" applyBorder="1" applyAlignment="1">
      <alignment horizontal="center" vertical="center" wrapText="1"/>
    </xf>
    <xf numFmtId="6" fontId="1" fillId="3" borderId="1" xfId="0" applyNumberFormat="1" applyFont="1" applyFill="1" applyBorder="1" applyAlignment="1">
      <alignment horizontal="center" vertical="center" wrapText="1"/>
    </xf>
    <xf numFmtId="8" fontId="6" fillId="3" borderId="1" xfId="0" applyNumberFormat="1" applyFont="1" applyFill="1" applyBorder="1" applyAlignment="1">
      <alignment horizontal="center" vertical="center" wrapText="1"/>
    </xf>
    <xf numFmtId="8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8" fontId="6" fillId="4" borderId="6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8" fontId="1" fillId="0" borderId="10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8" fontId="5" fillId="2" borderId="10" xfId="0" applyNumberFormat="1" applyFont="1" applyFill="1" applyBorder="1" applyAlignment="1">
      <alignment horizontal="center" vertical="center" wrapText="1"/>
    </xf>
    <xf numFmtId="6" fontId="1" fillId="3" borderId="10" xfId="0" applyNumberFormat="1" applyFont="1" applyFill="1" applyBorder="1" applyAlignment="1">
      <alignment horizontal="center" vertical="center" wrapText="1"/>
    </xf>
    <xf numFmtId="8" fontId="6" fillId="3" borderId="10" xfId="0" applyNumberFormat="1" applyFont="1" applyFill="1" applyBorder="1" applyAlignment="1">
      <alignment horizontal="center" vertical="center" wrapText="1"/>
    </xf>
    <xf numFmtId="8" fontId="6" fillId="4" borderId="10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8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8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A814C-FBE8-4B73-941B-DAD7DDB7DD32}">
  <dimension ref="B1:R20"/>
  <sheetViews>
    <sheetView tabSelected="1" zoomScale="70" zoomScaleNormal="70" workbookViewId="0">
      <selection activeCell="F15" sqref="F15"/>
    </sheetView>
  </sheetViews>
  <sheetFormatPr defaultRowHeight="15" x14ac:dyDescent="0.25"/>
  <cols>
    <col min="1" max="1" width="4.28515625" customWidth="1"/>
    <col min="4" max="4" width="30.7109375" customWidth="1"/>
    <col min="5" max="5" width="11.7109375" style="2" customWidth="1"/>
    <col min="6" max="6" width="10.7109375" customWidth="1"/>
    <col min="7" max="7" width="12" customWidth="1"/>
    <col min="8" max="8" width="10.28515625" customWidth="1"/>
    <col min="9" max="9" width="11.7109375" customWidth="1"/>
    <col min="10" max="10" width="11.42578125" customWidth="1"/>
    <col min="11" max="11" width="11.85546875" customWidth="1"/>
    <col min="12" max="12" width="10.7109375" customWidth="1"/>
    <col min="13" max="13" width="11.28515625" customWidth="1"/>
    <col min="15" max="15" width="17.28515625" customWidth="1"/>
    <col min="16" max="16" width="12.7109375" customWidth="1"/>
  </cols>
  <sheetData>
    <row r="1" spans="2:16" ht="15.75" thickBot="1" x14ac:dyDescent="0.3"/>
    <row r="2" spans="2:16" ht="28.5" customHeight="1" x14ac:dyDescent="0.25">
      <c r="B2" s="55" t="s">
        <v>61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2:16" ht="45.75" thickBot="1" x14ac:dyDescent="0.3">
      <c r="B3" s="46" t="s">
        <v>0</v>
      </c>
      <c r="C3" s="41" t="s">
        <v>1</v>
      </c>
      <c r="D3" s="41" t="s">
        <v>2</v>
      </c>
      <c r="E3" s="42" t="s">
        <v>3</v>
      </c>
      <c r="F3" s="41" t="s">
        <v>4</v>
      </c>
      <c r="G3" s="41" t="s">
        <v>5</v>
      </c>
      <c r="H3" s="41" t="s">
        <v>6</v>
      </c>
      <c r="I3" s="41" t="s">
        <v>7</v>
      </c>
      <c r="J3" s="41" t="s">
        <v>8</v>
      </c>
      <c r="K3" s="41" t="s">
        <v>9</v>
      </c>
      <c r="L3" s="41" t="s">
        <v>10</v>
      </c>
      <c r="M3" s="41" t="s">
        <v>11</v>
      </c>
      <c r="N3" s="41" t="s">
        <v>12</v>
      </c>
      <c r="O3" s="41" t="s">
        <v>13</v>
      </c>
      <c r="P3" s="43" t="s">
        <v>14</v>
      </c>
    </row>
    <row r="4" spans="2:16" ht="31.5" customHeight="1" thickTop="1" x14ac:dyDescent="0.25">
      <c r="B4" s="58">
        <v>1</v>
      </c>
      <c r="C4" s="19" t="s">
        <v>15</v>
      </c>
      <c r="D4" s="19" t="s">
        <v>46</v>
      </c>
      <c r="E4" s="44">
        <v>1</v>
      </c>
      <c r="F4" s="19"/>
      <c r="G4" s="19"/>
      <c r="H4" s="19"/>
      <c r="I4" s="19" t="s">
        <v>16</v>
      </c>
      <c r="J4" s="19"/>
      <c r="K4" s="19"/>
      <c r="L4" s="19"/>
      <c r="M4" s="19" t="s">
        <v>16</v>
      </c>
      <c r="N4" s="19"/>
      <c r="O4" s="19"/>
      <c r="P4" s="45">
        <v>2</v>
      </c>
    </row>
    <row r="5" spans="2:16" ht="31.5" customHeight="1" x14ac:dyDescent="0.25">
      <c r="B5" s="53"/>
      <c r="C5" s="7" t="s">
        <v>17</v>
      </c>
      <c r="D5" s="7" t="s">
        <v>47</v>
      </c>
      <c r="E5" s="33">
        <v>2.4</v>
      </c>
      <c r="F5" s="7"/>
      <c r="G5" s="7"/>
      <c r="H5" s="7"/>
      <c r="I5" s="7"/>
      <c r="J5" s="7"/>
      <c r="K5" s="7"/>
      <c r="L5" s="7"/>
      <c r="M5" s="7"/>
      <c r="N5" s="7" t="s">
        <v>16</v>
      </c>
      <c r="O5" s="7"/>
      <c r="P5" s="36">
        <v>1</v>
      </c>
    </row>
    <row r="6" spans="2:16" ht="31.5" x14ac:dyDescent="0.25">
      <c r="B6" s="53"/>
      <c r="C6" s="34" t="s">
        <v>18</v>
      </c>
      <c r="D6" s="7" t="s">
        <v>48</v>
      </c>
      <c r="E6" s="35">
        <v>1.5</v>
      </c>
      <c r="F6" s="34" t="s">
        <v>16</v>
      </c>
      <c r="G6" s="34"/>
      <c r="H6" s="34"/>
      <c r="I6" s="34"/>
      <c r="J6" s="34"/>
      <c r="K6" s="34"/>
      <c r="L6" s="34"/>
      <c r="M6" s="34"/>
      <c r="N6" s="34" t="s">
        <v>16</v>
      </c>
      <c r="O6" s="34" t="s">
        <v>19</v>
      </c>
      <c r="P6" s="37">
        <v>3</v>
      </c>
    </row>
    <row r="7" spans="2:16" ht="30" x14ac:dyDescent="0.25">
      <c r="B7" s="53">
        <v>2</v>
      </c>
      <c r="C7" s="7" t="s">
        <v>20</v>
      </c>
      <c r="D7" s="7" t="s">
        <v>49</v>
      </c>
      <c r="E7" s="33">
        <v>6.2</v>
      </c>
      <c r="F7" s="7"/>
      <c r="G7" s="7" t="s">
        <v>16</v>
      </c>
      <c r="H7" s="7"/>
      <c r="I7" s="7"/>
      <c r="J7" s="7"/>
      <c r="K7" s="7"/>
      <c r="L7" s="7"/>
      <c r="M7" s="7"/>
      <c r="N7" s="7"/>
      <c r="O7" s="7"/>
      <c r="P7" s="36">
        <v>1</v>
      </c>
    </row>
    <row r="8" spans="2:16" ht="30" x14ac:dyDescent="0.25">
      <c r="B8" s="53"/>
      <c r="C8" s="7" t="s">
        <v>21</v>
      </c>
      <c r="D8" s="7" t="s">
        <v>50</v>
      </c>
      <c r="E8" s="33">
        <v>4.0999999999999996</v>
      </c>
      <c r="F8" s="7" t="s">
        <v>16</v>
      </c>
      <c r="G8" s="7"/>
      <c r="H8" s="7"/>
      <c r="I8" s="7"/>
      <c r="J8" s="7"/>
      <c r="K8" s="7"/>
      <c r="L8" s="7"/>
      <c r="M8" s="7"/>
      <c r="N8" s="7" t="s">
        <v>16</v>
      </c>
      <c r="O8" s="7"/>
      <c r="P8" s="36">
        <v>2</v>
      </c>
    </row>
    <row r="9" spans="2:16" ht="30" x14ac:dyDescent="0.25">
      <c r="B9" s="53">
        <v>3</v>
      </c>
      <c r="C9" s="7" t="s">
        <v>22</v>
      </c>
      <c r="D9" s="7" t="s">
        <v>57</v>
      </c>
      <c r="E9" s="33">
        <v>0.5</v>
      </c>
      <c r="F9" s="7"/>
      <c r="G9" s="7"/>
      <c r="H9" s="7"/>
      <c r="I9" s="7"/>
      <c r="J9" s="7" t="s">
        <v>16</v>
      </c>
      <c r="K9" s="7"/>
      <c r="L9" s="7"/>
      <c r="M9" s="7"/>
      <c r="N9" s="7"/>
      <c r="O9" s="7"/>
      <c r="P9" s="36">
        <v>1</v>
      </c>
    </row>
    <row r="10" spans="2:16" ht="31.5" x14ac:dyDescent="0.25">
      <c r="B10" s="53"/>
      <c r="C10" s="34" t="s">
        <v>24</v>
      </c>
      <c r="D10" s="34" t="s">
        <v>25</v>
      </c>
      <c r="E10" s="35">
        <v>5.2</v>
      </c>
      <c r="F10" s="34"/>
      <c r="G10" s="34"/>
      <c r="H10" s="34" t="s">
        <v>16</v>
      </c>
      <c r="I10" s="34"/>
      <c r="J10" s="34" t="s">
        <v>16</v>
      </c>
      <c r="K10" s="34"/>
      <c r="L10" s="34" t="s">
        <v>16</v>
      </c>
      <c r="M10" s="34"/>
      <c r="N10" s="34"/>
      <c r="O10" s="34"/>
      <c r="P10" s="37">
        <v>3</v>
      </c>
    </row>
    <row r="11" spans="2:16" ht="30" x14ac:dyDescent="0.25">
      <c r="B11" s="53">
        <v>4</v>
      </c>
      <c r="C11" s="7" t="s">
        <v>26</v>
      </c>
      <c r="D11" s="7" t="s">
        <v>58</v>
      </c>
      <c r="E11" s="33">
        <v>8</v>
      </c>
      <c r="F11" s="7" t="s">
        <v>16</v>
      </c>
      <c r="G11" s="7"/>
      <c r="H11" s="7"/>
      <c r="I11" s="7"/>
      <c r="J11" s="7"/>
      <c r="K11" s="7"/>
      <c r="L11" s="7"/>
      <c r="M11" s="7"/>
      <c r="N11" s="7"/>
      <c r="O11" s="7"/>
      <c r="P11" s="36">
        <v>1</v>
      </c>
    </row>
    <row r="12" spans="2:16" ht="31.5" x14ac:dyDescent="0.25">
      <c r="B12" s="53"/>
      <c r="C12" s="34" t="s">
        <v>28</v>
      </c>
      <c r="D12" s="34" t="s">
        <v>56</v>
      </c>
      <c r="E12" s="35">
        <v>0.6</v>
      </c>
      <c r="F12" s="34"/>
      <c r="G12" s="34"/>
      <c r="H12" s="34" t="s">
        <v>16</v>
      </c>
      <c r="I12" s="34"/>
      <c r="J12" s="34" t="s">
        <v>16</v>
      </c>
      <c r="K12" s="34" t="s">
        <v>16</v>
      </c>
      <c r="L12" s="34"/>
      <c r="M12" s="34"/>
      <c r="N12" s="34"/>
      <c r="O12" s="34"/>
      <c r="P12" s="37">
        <v>3</v>
      </c>
    </row>
    <row r="13" spans="2:16" ht="30" x14ac:dyDescent="0.25">
      <c r="B13" s="53"/>
      <c r="C13" s="7" t="s">
        <v>30</v>
      </c>
      <c r="D13" s="7" t="s">
        <v>51</v>
      </c>
      <c r="E13" s="33">
        <v>3.6</v>
      </c>
      <c r="F13" s="7"/>
      <c r="G13" s="7" t="s">
        <v>16</v>
      </c>
      <c r="H13" s="7"/>
      <c r="I13" s="7"/>
      <c r="J13" s="7"/>
      <c r="K13" s="7"/>
      <c r="L13" s="7"/>
      <c r="M13" s="7"/>
      <c r="N13" s="7"/>
      <c r="O13" s="7" t="s">
        <v>31</v>
      </c>
      <c r="P13" s="36">
        <v>2</v>
      </c>
    </row>
    <row r="14" spans="2:16" ht="34.5" x14ac:dyDescent="0.25">
      <c r="B14" s="53"/>
      <c r="C14" s="34" t="s">
        <v>32</v>
      </c>
      <c r="D14" s="34" t="s">
        <v>59</v>
      </c>
      <c r="E14" s="35">
        <v>1.5</v>
      </c>
      <c r="F14" s="34"/>
      <c r="G14" s="34"/>
      <c r="H14" s="34"/>
      <c r="I14" s="34" t="s">
        <v>16</v>
      </c>
      <c r="J14" s="34" t="s">
        <v>16</v>
      </c>
      <c r="K14" s="34" t="s">
        <v>16</v>
      </c>
      <c r="L14" s="34"/>
      <c r="M14" s="34" t="s">
        <v>16</v>
      </c>
      <c r="N14" s="34"/>
      <c r="O14" s="34"/>
      <c r="P14" s="37">
        <v>4</v>
      </c>
    </row>
    <row r="15" spans="2:16" ht="31.5" x14ac:dyDescent="0.25">
      <c r="B15" s="53" t="s">
        <v>33</v>
      </c>
      <c r="C15" s="34" t="s">
        <v>34</v>
      </c>
      <c r="D15" s="34" t="s">
        <v>53</v>
      </c>
      <c r="E15" s="35">
        <v>0.8</v>
      </c>
      <c r="F15" s="34"/>
      <c r="G15" s="34"/>
      <c r="H15" s="34"/>
      <c r="I15" s="34" t="s">
        <v>16</v>
      </c>
      <c r="J15" s="34" t="s">
        <v>16</v>
      </c>
      <c r="K15" s="34"/>
      <c r="L15" s="34"/>
      <c r="M15" s="34" t="s">
        <v>16</v>
      </c>
      <c r="N15" s="34"/>
      <c r="O15" s="34"/>
      <c r="P15" s="37">
        <v>3</v>
      </c>
    </row>
    <row r="16" spans="2:16" ht="30" x14ac:dyDescent="0.25">
      <c r="B16" s="53"/>
      <c r="C16" s="7" t="s">
        <v>35</v>
      </c>
      <c r="D16" s="7" t="s">
        <v>54</v>
      </c>
      <c r="E16" s="33">
        <v>4.0999999999999996</v>
      </c>
      <c r="F16" s="7"/>
      <c r="G16" s="7"/>
      <c r="H16" s="7" t="s">
        <v>16</v>
      </c>
      <c r="I16" s="7"/>
      <c r="J16" s="7" t="s">
        <v>16</v>
      </c>
      <c r="K16" s="7"/>
      <c r="L16" s="7"/>
      <c r="M16" s="7"/>
      <c r="N16" s="7"/>
      <c r="O16" s="7"/>
      <c r="P16" s="36">
        <v>2</v>
      </c>
    </row>
    <row r="17" spans="2:18" ht="30.75" thickBot="1" x14ac:dyDescent="0.3">
      <c r="B17" s="54"/>
      <c r="C17" s="41" t="s">
        <v>36</v>
      </c>
      <c r="D17" s="41" t="s">
        <v>55</v>
      </c>
      <c r="E17" s="42">
        <v>0.6</v>
      </c>
      <c r="F17" s="41"/>
      <c r="G17" s="41"/>
      <c r="H17" s="41"/>
      <c r="I17" s="41"/>
      <c r="J17" s="41" t="s">
        <v>16</v>
      </c>
      <c r="K17" s="41"/>
      <c r="L17" s="41" t="s">
        <v>16</v>
      </c>
      <c r="M17" s="41"/>
      <c r="N17" s="41"/>
      <c r="O17" s="41"/>
      <c r="P17" s="43">
        <v>2</v>
      </c>
    </row>
    <row r="18" spans="2:18" ht="24.75" customHeight="1" thickTop="1" thickBot="1" x14ac:dyDescent="0.3">
      <c r="B18" s="51" t="s">
        <v>37</v>
      </c>
      <c r="C18" s="52"/>
      <c r="D18" s="52"/>
      <c r="E18" s="38">
        <f>SUM(E4:E17)</f>
        <v>40.1</v>
      </c>
      <c r="F18" s="39">
        <f t="shared" ref="F18:N18" si="0">SUMIF(F4:F17,"=X",$E4:$E17)</f>
        <v>13.6</v>
      </c>
      <c r="G18" s="39">
        <f t="shared" si="0"/>
        <v>9.8000000000000007</v>
      </c>
      <c r="H18" s="39">
        <f t="shared" si="0"/>
        <v>9.8999999999999986</v>
      </c>
      <c r="I18" s="39">
        <f t="shared" si="0"/>
        <v>3.3</v>
      </c>
      <c r="J18" s="39">
        <f t="shared" si="0"/>
        <v>13.299999999999999</v>
      </c>
      <c r="K18" s="39">
        <f t="shared" si="0"/>
        <v>2.1</v>
      </c>
      <c r="L18" s="39">
        <f t="shared" si="0"/>
        <v>5.8</v>
      </c>
      <c r="M18" s="39">
        <f t="shared" si="0"/>
        <v>3.3</v>
      </c>
      <c r="N18" s="39">
        <f t="shared" si="0"/>
        <v>8</v>
      </c>
      <c r="O18" s="39">
        <f>SUMIF(O4:O17,"&lt;&gt;",$E4:$E17)</f>
        <v>5.0999999999999996</v>
      </c>
      <c r="P18" s="40" t="s">
        <v>38</v>
      </c>
      <c r="R18" s="1"/>
    </row>
    <row r="20" spans="2:18" x14ac:dyDescent="0.25">
      <c r="F20" s="3"/>
      <c r="G20" s="3"/>
      <c r="H20" s="3"/>
      <c r="I20" s="3"/>
      <c r="J20" s="3"/>
      <c r="K20" s="3"/>
      <c r="L20" s="3"/>
      <c r="M20" s="3"/>
      <c r="N20" s="3"/>
      <c r="O20" s="4"/>
    </row>
  </sheetData>
  <mergeCells count="7">
    <mergeCell ref="B2:P2"/>
    <mergeCell ref="B4:B6"/>
    <mergeCell ref="B18:D18"/>
    <mergeCell ref="B15:B17"/>
    <mergeCell ref="B9:B10"/>
    <mergeCell ref="B11:B14"/>
    <mergeCell ref="B7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B1D96-A472-4B53-BCF2-CF538D9C105B}">
  <dimension ref="B1:T20"/>
  <sheetViews>
    <sheetView zoomScale="70" zoomScaleNormal="70" workbookViewId="0">
      <selection activeCell="S22" sqref="S22"/>
    </sheetView>
  </sheetViews>
  <sheetFormatPr defaultRowHeight="15" x14ac:dyDescent="0.25"/>
  <cols>
    <col min="1" max="1" width="4.7109375" customWidth="1"/>
    <col min="4" max="4" width="28.140625" customWidth="1"/>
    <col min="5" max="5" width="9.7109375" customWidth="1"/>
  </cols>
  <sheetData>
    <row r="1" spans="2:20" ht="15.75" thickBot="1" x14ac:dyDescent="0.3"/>
    <row r="2" spans="2:20" ht="40.5" customHeight="1" x14ac:dyDescent="0.25">
      <c r="B2" s="55" t="s">
        <v>62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2:20" ht="26.25" customHeight="1" x14ac:dyDescent="0.25">
      <c r="B3" s="53" t="s">
        <v>0</v>
      </c>
      <c r="C3" s="67" t="s">
        <v>1</v>
      </c>
      <c r="D3" s="67" t="s">
        <v>2</v>
      </c>
      <c r="E3" s="67" t="s">
        <v>3</v>
      </c>
      <c r="F3" s="69">
        <v>2023</v>
      </c>
      <c r="G3" s="69"/>
      <c r="H3" s="69"/>
      <c r="I3" s="69"/>
      <c r="J3" s="70"/>
      <c r="K3" s="70"/>
      <c r="L3" s="70"/>
      <c r="M3" s="70"/>
      <c r="N3" s="71">
        <v>2025</v>
      </c>
      <c r="O3" s="71"/>
      <c r="P3" s="71"/>
      <c r="Q3" s="72"/>
    </row>
    <row r="4" spans="2:20" ht="22.5" customHeight="1" thickBot="1" x14ac:dyDescent="0.3">
      <c r="B4" s="54"/>
      <c r="C4" s="68"/>
      <c r="D4" s="68"/>
      <c r="E4" s="68"/>
      <c r="F4" s="20" t="s">
        <v>39</v>
      </c>
      <c r="G4" s="20" t="s">
        <v>40</v>
      </c>
      <c r="H4" s="20" t="s">
        <v>41</v>
      </c>
      <c r="I4" s="20" t="s">
        <v>42</v>
      </c>
      <c r="J4" s="21" t="s">
        <v>39</v>
      </c>
      <c r="K4" s="21" t="s">
        <v>40</v>
      </c>
      <c r="L4" s="21" t="s">
        <v>41</v>
      </c>
      <c r="M4" s="21" t="s">
        <v>42</v>
      </c>
      <c r="N4" s="22" t="s">
        <v>39</v>
      </c>
      <c r="O4" s="22" t="s">
        <v>40</v>
      </c>
      <c r="P4" s="22" t="s">
        <v>41</v>
      </c>
      <c r="Q4" s="23" t="s">
        <v>42</v>
      </c>
      <c r="T4" t="s">
        <v>60</v>
      </c>
    </row>
    <row r="5" spans="2:20" ht="30.75" thickTop="1" x14ac:dyDescent="0.25">
      <c r="B5" s="58">
        <v>1</v>
      </c>
      <c r="C5" s="19" t="s">
        <v>15</v>
      </c>
      <c r="D5" s="19" t="s">
        <v>46</v>
      </c>
      <c r="E5" s="24">
        <v>1</v>
      </c>
      <c r="F5" s="25" t="s">
        <v>38</v>
      </c>
      <c r="G5" s="25" t="s">
        <v>38</v>
      </c>
      <c r="H5" s="26">
        <v>0.05</v>
      </c>
      <c r="I5" s="26">
        <v>0.05</v>
      </c>
      <c r="J5" s="27">
        <v>0</v>
      </c>
      <c r="K5" s="27">
        <v>0</v>
      </c>
      <c r="L5" s="28">
        <v>0.2</v>
      </c>
      <c r="M5" s="28">
        <v>0.2</v>
      </c>
      <c r="N5" s="29">
        <v>0.3</v>
      </c>
      <c r="O5" s="29">
        <v>0.2</v>
      </c>
      <c r="P5" s="30" t="s">
        <v>38</v>
      </c>
      <c r="Q5" s="31" t="s">
        <v>38</v>
      </c>
      <c r="T5" s="1">
        <f>SUM(F5:Q5)-E5</f>
        <v>0</v>
      </c>
    </row>
    <row r="6" spans="2:20" ht="30" x14ac:dyDescent="0.25">
      <c r="B6" s="53"/>
      <c r="C6" s="7" t="s">
        <v>17</v>
      </c>
      <c r="D6" s="7" t="s">
        <v>47</v>
      </c>
      <c r="E6" s="8">
        <v>2.4</v>
      </c>
      <c r="F6" s="9">
        <v>0.1</v>
      </c>
      <c r="G6" s="9">
        <v>0.1</v>
      </c>
      <c r="H6" s="9">
        <v>0.1</v>
      </c>
      <c r="I6" s="32">
        <v>0</v>
      </c>
      <c r="J6" s="11">
        <v>0</v>
      </c>
      <c r="K6" s="12">
        <v>0.3</v>
      </c>
      <c r="L6" s="12">
        <v>0.4</v>
      </c>
      <c r="M6" s="12">
        <v>0.6</v>
      </c>
      <c r="N6" s="13">
        <v>0.6</v>
      </c>
      <c r="O6" s="13">
        <v>0.2</v>
      </c>
      <c r="P6" s="6" t="s">
        <v>38</v>
      </c>
      <c r="Q6" s="16" t="s">
        <v>38</v>
      </c>
      <c r="T6" s="1">
        <f t="shared" ref="T6:T19" si="0">SUM(F6:Q6)-E6</f>
        <v>0</v>
      </c>
    </row>
    <row r="7" spans="2:20" ht="30" x14ac:dyDescent="0.25">
      <c r="B7" s="53"/>
      <c r="C7" s="7" t="s">
        <v>18</v>
      </c>
      <c r="D7" s="7" t="s">
        <v>48</v>
      </c>
      <c r="E7" s="8">
        <v>1.5</v>
      </c>
      <c r="F7" s="9">
        <v>0.05</v>
      </c>
      <c r="G7" s="9">
        <v>0.05</v>
      </c>
      <c r="H7" s="9">
        <v>0.1</v>
      </c>
      <c r="I7" s="32">
        <v>0</v>
      </c>
      <c r="J7" s="11">
        <v>0</v>
      </c>
      <c r="K7" s="12">
        <v>0.2</v>
      </c>
      <c r="L7" s="12">
        <v>0.2</v>
      </c>
      <c r="M7" s="12">
        <v>0.4</v>
      </c>
      <c r="N7" s="13">
        <v>0.4</v>
      </c>
      <c r="O7" s="13">
        <v>0.1</v>
      </c>
      <c r="P7" s="14" t="s">
        <v>38</v>
      </c>
      <c r="Q7" s="17" t="s">
        <v>38</v>
      </c>
      <c r="T7" s="1">
        <f t="shared" si="0"/>
        <v>0</v>
      </c>
    </row>
    <row r="8" spans="2:20" ht="30" x14ac:dyDescent="0.25">
      <c r="B8" s="53">
        <v>2</v>
      </c>
      <c r="C8" s="7" t="s">
        <v>20</v>
      </c>
      <c r="D8" s="7" t="s">
        <v>49</v>
      </c>
      <c r="E8" s="8">
        <v>6.2</v>
      </c>
      <c r="F8" s="5" t="s">
        <v>38</v>
      </c>
      <c r="G8" s="5" t="s">
        <v>38</v>
      </c>
      <c r="H8" s="9">
        <v>0.2</v>
      </c>
      <c r="I8" s="9">
        <v>0.3</v>
      </c>
      <c r="J8" s="10">
        <v>0.2</v>
      </c>
      <c r="K8" s="11">
        <v>0</v>
      </c>
      <c r="L8" s="11">
        <v>0</v>
      </c>
      <c r="M8" s="12">
        <v>0.8</v>
      </c>
      <c r="N8" s="13">
        <v>1.2</v>
      </c>
      <c r="O8" s="13">
        <v>1.4</v>
      </c>
      <c r="P8" s="13">
        <v>1.6</v>
      </c>
      <c r="Q8" s="18">
        <v>0.5</v>
      </c>
      <c r="T8" s="1">
        <f t="shared" si="0"/>
        <v>0</v>
      </c>
    </row>
    <row r="9" spans="2:20" ht="30" x14ac:dyDescent="0.25">
      <c r="B9" s="53"/>
      <c r="C9" s="7" t="s">
        <v>21</v>
      </c>
      <c r="D9" s="7" t="s">
        <v>50</v>
      </c>
      <c r="E9" s="8">
        <v>4.0999999999999996</v>
      </c>
      <c r="F9" s="5" t="s">
        <v>38</v>
      </c>
      <c r="G9" s="5" t="s">
        <v>38</v>
      </c>
      <c r="H9" s="9">
        <v>0.1</v>
      </c>
      <c r="I9" s="9">
        <v>0.2</v>
      </c>
      <c r="J9" s="10">
        <v>0.2</v>
      </c>
      <c r="K9" s="11">
        <v>0</v>
      </c>
      <c r="L9" s="11">
        <v>0</v>
      </c>
      <c r="M9" s="12">
        <v>0.6</v>
      </c>
      <c r="N9" s="13">
        <v>0.8</v>
      </c>
      <c r="O9" s="13">
        <v>1</v>
      </c>
      <c r="P9" s="13">
        <v>1</v>
      </c>
      <c r="Q9" s="18">
        <v>0.2</v>
      </c>
      <c r="T9" s="1">
        <f t="shared" si="0"/>
        <v>0</v>
      </c>
    </row>
    <row r="10" spans="2:20" ht="30" x14ac:dyDescent="0.25">
      <c r="B10" s="53">
        <v>3</v>
      </c>
      <c r="C10" s="7" t="s">
        <v>22</v>
      </c>
      <c r="D10" s="7" t="s">
        <v>23</v>
      </c>
      <c r="E10" s="8">
        <v>0.5</v>
      </c>
      <c r="F10" s="5" t="s">
        <v>38</v>
      </c>
      <c r="G10" s="5" t="s">
        <v>38</v>
      </c>
      <c r="H10" s="5" t="s">
        <v>38</v>
      </c>
      <c r="I10" s="9">
        <v>0.03</v>
      </c>
      <c r="J10" s="10">
        <v>0.02</v>
      </c>
      <c r="K10" s="11">
        <v>0</v>
      </c>
      <c r="L10" s="11">
        <v>0</v>
      </c>
      <c r="M10" s="12">
        <v>0.05</v>
      </c>
      <c r="N10" s="13">
        <v>0.1</v>
      </c>
      <c r="O10" s="13">
        <v>0.2</v>
      </c>
      <c r="P10" s="13">
        <v>0.1</v>
      </c>
      <c r="Q10" s="16" t="s">
        <v>38</v>
      </c>
      <c r="T10" s="1">
        <f t="shared" si="0"/>
        <v>0</v>
      </c>
    </row>
    <row r="11" spans="2:20" ht="30" x14ac:dyDescent="0.25">
      <c r="B11" s="53"/>
      <c r="C11" s="7" t="s">
        <v>24</v>
      </c>
      <c r="D11" s="7" t="s">
        <v>25</v>
      </c>
      <c r="E11" s="8">
        <v>5.2</v>
      </c>
      <c r="F11" s="5" t="s">
        <v>38</v>
      </c>
      <c r="G11" s="9">
        <v>0.1</v>
      </c>
      <c r="H11" s="9">
        <v>0.2</v>
      </c>
      <c r="I11" s="9">
        <v>0.2</v>
      </c>
      <c r="J11" s="11">
        <v>0</v>
      </c>
      <c r="K11" s="11">
        <v>0</v>
      </c>
      <c r="L11" s="12">
        <v>0.6</v>
      </c>
      <c r="M11" s="12">
        <v>1</v>
      </c>
      <c r="N11" s="13">
        <v>1.3</v>
      </c>
      <c r="O11" s="13">
        <v>1.4</v>
      </c>
      <c r="P11" s="13">
        <v>0.4</v>
      </c>
      <c r="Q11" s="17" t="s">
        <v>38</v>
      </c>
      <c r="T11" s="1">
        <f t="shared" si="0"/>
        <v>0</v>
      </c>
    </row>
    <row r="12" spans="2:20" ht="30" x14ac:dyDescent="0.25">
      <c r="B12" s="53">
        <v>4</v>
      </c>
      <c r="C12" s="7" t="s">
        <v>26</v>
      </c>
      <c r="D12" s="7" t="s">
        <v>27</v>
      </c>
      <c r="E12" s="8">
        <v>8</v>
      </c>
      <c r="F12" s="15">
        <v>0.1</v>
      </c>
      <c r="G12" s="15">
        <v>0.1</v>
      </c>
      <c r="H12" s="9">
        <v>0.2</v>
      </c>
      <c r="I12" s="9">
        <v>0.4</v>
      </c>
      <c r="J12" s="10">
        <v>0.3</v>
      </c>
      <c r="K12" s="11">
        <v>0</v>
      </c>
      <c r="L12" s="11">
        <v>0</v>
      </c>
      <c r="M12" s="12">
        <v>1.2</v>
      </c>
      <c r="N12" s="13">
        <v>1.6</v>
      </c>
      <c r="O12" s="13">
        <v>2</v>
      </c>
      <c r="P12" s="13">
        <v>1.8</v>
      </c>
      <c r="Q12" s="18">
        <v>0.3</v>
      </c>
      <c r="T12" s="1">
        <f t="shared" si="0"/>
        <v>0</v>
      </c>
    </row>
    <row r="13" spans="2:20" ht="30" x14ac:dyDescent="0.25">
      <c r="B13" s="53"/>
      <c r="C13" s="7" t="s">
        <v>28</v>
      </c>
      <c r="D13" s="7" t="s">
        <v>29</v>
      </c>
      <c r="E13" s="8">
        <v>0.6</v>
      </c>
      <c r="F13" s="5" t="s">
        <v>38</v>
      </c>
      <c r="G13" s="5" t="s">
        <v>38</v>
      </c>
      <c r="H13" s="5" t="s">
        <v>38</v>
      </c>
      <c r="I13" s="9">
        <v>0.03</v>
      </c>
      <c r="J13" s="10">
        <v>0.02</v>
      </c>
      <c r="K13" s="11">
        <v>0</v>
      </c>
      <c r="L13" s="11">
        <v>0</v>
      </c>
      <c r="M13" s="12">
        <v>0.05</v>
      </c>
      <c r="N13" s="13">
        <v>0.2</v>
      </c>
      <c r="O13" s="13">
        <v>0.2</v>
      </c>
      <c r="P13" s="13">
        <v>0.1</v>
      </c>
      <c r="Q13" s="16" t="s">
        <v>38</v>
      </c>
      <c r="T13" s="1">
        <f t="shared" si="0"/>
        <v>0</v>
      </c>
    </row>
    <row r="14" spans="2:20" ht="30" x14ac:dyDescent="0.25">
      <c r="B14" s="53"/>
      <c r="C14" s="7" t="s">
        <v>30</v>
      </c>
      <c r="D14" s="7" t="s">
        <v>51</v>
      </c>
      <c r="E14" s="8">
        <v>3.6</v>
      </c>
      <c r="F14" s="5" t="s">
        <v>38</v>
      </c>
      <c r="G14" s="15">
        <v>0.1</v>
      </c>
      <c r="H14" s="9">
        <v>0.1</v>
      </c>
      <c r="I14" s="9">
        <v>0.1</v>
      </c>
      <c r="J14" s="10">
        <v>0.1</v>
      </c>
      <c r="K14" s="11">
        <v>0</v>
      </c>
      <c r="L14" s="11">
        <v>0</v>
      </c>
      <c r="M14" s="12">
        <v>0.5</v>
      </c>
      <c r="N14" s="13">
        <v>0.7</v>
      </c>
      <c r="O14" s="13">
        <v>0.9</v>
      </c>
      <c r="P14" s="13">
        <v>0.9</v>
      </c>
      <c r="Q14" s="18">
        <v>0.2</v>
      </c>
      <c r="T14" s="1">
        <f t="shared" si="0"/>
        <v>0</v>
      </c>
    </row>
    <row r="15" spans="2:20" ht="33" x14ac:dyDescent="0.25">
      <c r="B15" s="53"/>
      <c r="C15" s="7" t="s">
        <v>32</v>
      </c>
      <c r="D15" s="7" t="s">
        <v>52</v>
      </c>
      <c r="E15" s="8">
        <v>1.5</v>
      </c>
      <c r="F15" s="9">
        <v>0.05</v>
      </c>
      <c r="G15" s="9">
        <v>0.05</v>
      </c>
      <c r="H15" s="9">
        <v>0.1</v>
      </c>
      <c r="I15" s="32">
        <v>0</v>
      </c>
      <c r="J15" s="11">
        <v>0</v>
      </c>
      <c r="K15" s="12">
        <v>0.2</v>
      </c>
      <c r="L15" s="12">
        <v>0.2</v>
      </c>
      <c r="M15" s="12">
        <v>0.4</v>
      </c>
      <c r="N15" s="13">
        <v>0.4</v>
      </c>
      <c r="O15" s="13">
        <v>0.1</v>
      </c>
      <c r="P15" s="14" t="s">
        <v>38</v>
      </c>
      <c r="Q15" s="17" t="s">
        <v>38</v>
      </c>
      <c r="T15" s="1">
        <f t="shared" si="0"/>
        <v>0</v>
      </c>
    </row>
    <row r="16" spans="2:20" ht="30" x14ac:dyDescent="0.25">
      <c r="B16" s="53" t="s">
        <v>33</v>
      </c>
      <c r="C16" s="7" t="s">
        <v>34</v>
      </c>
      <c r="D16" s="7" t="s">
        <v>53</v>
      </c>
      <c r="E16" s="8">
        <v>0.8</v>
      </c>
      <c r="F16" s="9">
        <v>0.05</v>
      </c>
      <c r="G16" s="9">
        <v>0.05</v>
      </c>
      <c r="H16" s="32">
        <v>0</v>
      </c>
      <c r="I16" s="32">
        <v>0</v>
      </c>
      <c r="J16" s="12">
        <v>0.1</v>
      </c>
      <c r="K16" s="12">
        <v>0.2</v>
      </c>
      <c r="L16" s="12">
        <v>0.3</v>
      </c>
      <c r="M16" s="12">
        <v>0.1</v>
      </c>
      <c r="N16" s="6" t="s">
        <v>38</v>
      </c>
      <c r="O16" s="6" t="s">
        <v>38</v>
      </c>
      <c r="P16" s="14" t="s">
        <v>38</v>
      </c>
      <c r="Q16" s="17" t="s">
        <v>38</v>
      </c>
      <c r="T16" s="1">
        <f t="shared" si="0"/>
        <v>0</v>
      </c>
    </row>
    <row r="17" spans="2:20" ht="30" x14ac:dyDescent="0.25">
      <c r="B17" s="53"/>
      <c r="C17" s="7" t="s">
        <v>35</v>
      </c>
      <c r="D17" s="7" t="s">
        <v>54</v>
      </c>
      <c r="E17" s="8">
        <v>4.0999999999999996</v>
      </c>
      <c r="F17" s="9">
        <v>0.1</v>
      </c>
      <c r="G17" s="9">
        <v>0.2</v>
      </c>
      <c r="H17" s="9">
        <v>0.2</v>
      </c>
      <c r="I17" s="32">
        <v>0</v>
      </c>
      <c r="J17" s="11">
        <v>0</v>
      </c>
      <c r="K17" s="12">
        <v>0.6</v>
      </c>
      <c r="L17" s="12">
        <v>0.8</v>
      </c>
      <c r="M17" s="12">
        <v>1</v>
      </c>
      <c r="N17" s="13">
        <v>1</v>
      </c>
      <c r="O17" s="13">
        <v>0.2</v>
      </c>
      <c r="P17" s="6" t="s">
        <v>38</v>
      </c>
      <c r="Q17" s="16" t="s">
        <v>38</v>
      </c>
      <c r="T17" s="1">
        <f t="shared" si="0"/>
        <v>0</v>
      </c>
    </row>
    <row r="18" spans="2:20" ht="30" x14ac:dyDescent="0.25">
      <c r="B18" s="53"/>
      <c r="C18" s="7" t="s">
        <v>36</v>
      </c>
      <c r="D18" s="7" t="s">
        <v>45</v>
      </c>
      <c r="E18" s="8">
        <v>0.6</v>
      </c>
      <c r="F18" s="5" t="s">
        <v>38</v>
      </c>
      <c r="G18" s="5" t="s">
        <v>38</v>
      </c>
      <c r="H18" s="9">
        <v>0.02</v>
      </c>
      <c r="I18" s="9">
        <v>0.02</v>
      </c>
      <c r="J18" s="11">
        <v>0</v>
      </c>
      <c r="K18" s="11">
        <v>0</v>
      </c>
      <c r="L18" s="12">
        <v>0.06</v>
      </c>
      <c r="M18" s="12">
        <v>0.2</v>
      </c>
      <c r="N18" s="13">
        <v>0.2</v>
      </c>
      <c r="O18" s="13">
        <v>0.1</v>
      </c>
      <c r="P18" s="6" t="s">
        <v>38</v>
      </c>
      <c r="Q18" s="16" t="s">
        <v>38</v>
      </c>
      <c r="T18" s="1">
        <f t="shared" si="0"/>
        <v>0</v>
      </c>
    </row>
    <row r="19" spans="2:20" ht="23.25" customHeight="1" x14ac:dyDescent="0.25">
      <c r="B19" s="61" t="s">
        <v>43</v>
      </c>
      <c r="C19" s="62"/>
      <c r="D19" s="62"/>
      <c r="E19" s="63">
        <v>40.1</v>
      </c>
      <c r="F19" s="47">
        <f>SUM(F5:F18)</f>
        <v>0.44999999999999996</v>
      </c>
      <c r="G19" s="47">
        <f t="shared" ref="G19:Q19" si="1">SUM(G5:G18)</f>
        <v>0.75</v>
      </c>
      <c r="H19" s="47">
        <f t="shared" si="1"/>
        <v>1.37</v>
      </c>
      <c r="I19" s="47">
        <f t="shared" si="1"/>
        <v>1.3300000000000003</v>
      </c>
      <c r="J19" s="48">
        <f t="shared" si="1"/>
        <v>0.94</v>
      </c>
      <c r="K19" s="48">
        <f t="shared" si="1"/>
        <v>1.5</v>
      </c>
      <c r="L19" s="48">
        <f t="shared" si="1"/>
        <v>2.7600000000000002</v>
      </c>
      <c r="M19" s="48">
        <f t="shared" si="1"/>
        <v>7.1</v>
      </c>
      <c r="N19" s="49">
        <f t="shared" si="1"/>
        <v>8.8000000000000007</v>
      </c>
      <c r="O19" s="49">
        <f t="shared" si="1"/>
        <v>8</v>
      </c>
      <c r="P19" s="49">
        <f t="shared" si="1"/>
        <v>5.9</v>
      </c>
      <c r="Q19" s="50">
        <f t="shared" si="1"/>
        <v>1.2</v>
      </c>
      <c r="T19" s="1">
        <f t="shared" si="0"/>
        <v>0</v>
      </c>
    </row>
    <row r="20" spans="2:20" ht="22.5" customHeight="1" thickBot="1" x14ac:dyDescent="0.3">
      <c r="B20" s="65" t="s">
        <v>44</v>
      </c>
      <c r="C20" s="66"/>
      <c r="D20" s="66"/>
      <c r="E20" s="64"/>
      <c r="F20" s="59">
        <f>SUM(F19:I19)</f>
        <v>3.9000000000000004</v>
      </c>
      <c r="G20" s="60"/>
      <c r="H20" s="60"/>
      <c r="I20" s="60"/>
      <c r="J20" s="59">
        <f>SUM(J19:M19)</f>
        <v>12.3</v>
      </c>
      <c r="K20" s="60"/>
      <c r="L20" s="60"/>
      <c r="M20" s="60"/>
      <c r="N20" s="59">
        <f>SUM(N19:Q19)</f>
        <v>23.900000000000002</v>
      </c>
      <c r="O20" s="60"/>
      <c r="P20" s="60"/>
      <c r="Q20" s="60"/>
      <c r="T20" s="1">
        <f>SUM(F20:Q20)-E19</f>
        <v>0</v>
      </c>
    </row>
  </sheetData>
  <mergeCells count="19">
    <mergeCell ref="B2:Q2"/>
    <mergeCell ref="B3:B4"/>
    <mergeCell ref="C3:C4"/>
    <mergeCell ref="D3:D4"/>
    <mergeCell ref="E3:E4"/>
    <mergeCell ref="F3:I3"/>
    <mergeCell ref="J3:M3"/>
    <mergeCell ref="N3:Q3"/>
    <mergeCell ref="B16:B18"/>
    <mergeCell ref="B12:B15"/>
    <mergeCell ref="B10:B11"/>
    <mergeCell ref="B8:B9"/>
    <mergeCell ref="B5:B7"/>
    <mergeCell ref="N20:Q20"/>
    <mergeCell ref="B19:D19"/>
    <mergeCell ref="E19:E20"/>
    <mergeCell ref="B20:D20"/>
    <mergeCell ref="F20:I20"/>
    <mergeCell ref="J20:M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Motivation</vt:lpstr>
      <vt:lpstr>CIP Budget Schedule</vt:lpstr>
      <vt:lpstr>'Project Motivation'!_Hlk113723634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Ludwigson</dc:creator>
  <cp:lastModifiedBy>Admin</cp:lastModifiedBy>
  <dcterms:created xsi:type="dcterms:W3CDTF">2022-09-14T02:48:54Z</dcterms:created>
  <dcterms:modified xsi:type="dcterms:W3CDTF">2022-10-23T15:59:54Z</dcterms:modified>
</cp:coreProperties>
</file>